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/>
  <mc:AlternateContent xmlns:mc="http://schemas.openxmlformats.org/markup-compatibility/2006">
    <mc:Choice Requires="x15">
      <x15ac:absPath xmlns:x15ac="http://schemas.microsoft.com/office/spreadsheetml/2010/11/ac" url="D:\O\AV\058 NPO\1 výzva\"/>
    </mc:Choice>
  </mc:AlternateContent>
  <xr:revisionPtr revIDLastSave="0" documentId="13_ncr:1_{83960C1A-FAD7-4B79-A980-634093075F67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AVT!$B$1:$U$11</definedName>
  </definedNames>
  <calcPr calcId="191029"/>
</workbook>
</file>

<file path=xl/calcChain.xml><?xml version="1.0" encoding="utf-8"?>
<calcChain xmlns="http://schemas.openxmlformats.org/spreadsheetml/2006/main">
  <c r="R7" i="1" l="1"/>
  <c r="O7" i="1"/>
  <c r="P10" i="1" l="1"/>
  <c r="Q10" i="1"/>
  <c r="S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<sst xmlns="http://schemas.openxmlformats.org/spreadsheetml/2006/main" count="42" uniqueCount="40">
  <si>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</si>
  <si>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</si>
  <si>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</si>
  <si>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</si>
  <si>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</si>
  <si>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</si>
  <si>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</si>
  <si>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</si>
  <si>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</si>
  <si>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</si>
  <si>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</si>
  <si>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</si>
  <si>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38651000-3 - Fotografické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</si>
  <si>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</si>
  <si>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</si>
  <si>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</si>
  <si>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</si>
  <si>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</si>
  <si>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</si>
  <si>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</si>
  <si>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</si>
  <si>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</si>
  <si>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</si>
  <si>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</si>
  <si>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</si>
  <si>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</si>
  <si>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</si>
  <si>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</si>
  <si>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</si>
  <si>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</si>
  <si>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</si>
  <si>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
pro roky 2022–2024
Název projektu: Digitalizace a rozvoj flexibilních forem vzdělávání na ZČU - DIGIFLEX
Číslo projektu: NPO_ZČU_MSMT-16584/2022</t>
  </si>
  <si>
    <t>Ing. Vladislav Lang, Ph.D.,
Tel.: 725 519 955,
37763 4717</t>
  </si>
  <si>
    <t>Teslova 11, 
301 00 Plzeň,
Nové technologie – výzkumné centrum - Infračervené technologie,
budova H</t>
  </si>
  <si>
    <t>Příloha č. 2 Kupní smlouvy - technická specifikace
Audiovizuální technika (II.) 058 - 2022</t>
  </si>
  <si>
    <t>Samostatná faktura</t>
  </si>
  <si>
    <t>A2-NTC-13</t>
  </si>
  <si>
    <t>Kamera K4/fotoset</t>
  </si>
  <si>
    <r>
      <rPr>
        <b/>
        <sz val="11"/>
        <rFont val="Calibri"/>
        <family val="2"/>
        <charset val="238"/>
        <scheme val="minor"/>
      </rPr>
      <t xml:space="preserve">Bezzrcadlový kompakt/kamera s vyměnitelným objektivem 24-105 mm s optickým stabilizátorem a stepper motorem.
</t>
    </r>
    <r>
      <rPr>
        <sz val="11"/>
        <rFont val="Calibri"/>
        <family val="2"/>
        <charset val="238"/>
        <scheme val="minor"/>
      </rPr>
      <t>Snímač: Full Frame, 36x24mm, CMOS, rozlišení min. 30 Mpx, automatické čištění snímače, rozlišení fotogarafií min. 6720x4480.
Závěrka: mech./el., min. čas závěrky 1/8000 s, max. čas závěrky 30 s.
ISO citlivost 100-40000.
Zaostřování: počet AF křížových bodů min. 5000.
Objektiv: 54 mm bajonet, crop faktor 1x.
Hledáček: elektronický, rozlišení min. 3,69 Mpx.
LCD: dotykový, otočný, výklopný, stavový, velikost min. 3,15", rozlišení min 2,1 Mpx.
Záznam: paměťové medium SD/SDHC/SDXC, formát souborů JPEG, RAW.
Video: rozlišení min. 4K UHD (3840x2160), formát MPEG-4, AVC/H.264, zvuk stereo.
Rozhraní: Wi-Fi, USB 3.1, mini HDMI.
Tělo: slitina hořčíku, utěsnění proti prachu a vlhkosti. 
Záruka 24 měsíců.
České menu.</t>
    </r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</si>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</sst>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3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8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0" fontId="14" fillId="4" borderId="4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G1" zoomScale="66" zoomScaleNormal="66" workbookViewId="0">
      <selection activeCell="M23" sqref="M2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6" style="1" customWidth="1"/>
    <col min="4" max="4" width="10.7109375" style="2" customWidth="1"/>
    <col min="5" max="5" width="10.28515625" style="3" customWidth="1"/>
    <col min="6" max="6" width="108.57031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49.5703125" style="5" customWidth="1"/>
    <col min="12" max="12" width="27.7109375" style="5" customWidth="1"/>
    <col min="13" max="13" width="39.42578125" style="1" customWidth="1"/>
    <col min="14" max="14" width="28" style="1" customWidth="1"/>
    <col min="15" max="15" width="16.570312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28515625" style="5" hidden="1" customWidth="1"/>
    <col min="21" max="21" width="37.28515625" style="4" customWidth="1"/>
    <col min="22" max="16384" width="9.140625" style="5"/>
  </cols>
  <sheetData>
    <row r="1" spans="1:21" ht="42.6" customHeight="1" x14ac:dyDescent="0.25">
      <c r="B1" s="63" t="s">
        <v>34</v>
      </c>
      <c r="C1" s="64"/>
      <c r="D1" s="64"/>
      <c r="N1" s="7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5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27</v>
      </c>
      <c r="I6" s="34" t="s">
        <v>16</v>
      </c>
      <c r="J6" s="34" t="s">
        <v>17</v>
      </c>
      <c r="K6" s="24" t="s">
        <v>30</v>
      </c>
      <c r="L6" s="38" t="s">
        <v>18</v>
      </c>
      <c r="M6" s="34" t="s">
        <v>19</v>
      </c>
      <c r="N6" s="24" t="s">
        <v>28</v>
      </c>
      <c r="O6" s="34" t="s">
        <v>20</v>
      </c>
      <c r="P6" s="24" t="s">
        <v>6</v>
      </c>
      <c r="Q6" s="25" t="s">
        <v>7</v>
      </c>
      <c r="R6" s="57" t="s">
        <v>8</v>
      </c>
      <c r="S6" s="57" t="s">
        <v>9</v>
      </c>
      <c r="T6" s="34" t="s">
        <v>21</v>
      </c>
      <c r="U6" s="34" t="s">
        <v>22</v>
      </c>
    </row>
    <row r="7" spans="1:21" ht="271.14999999999998" customHeight="1" thickTop="1" thickBot="1" x14ac:dyDescent="0.3">
      <c r="A7" s="26"/>
      <c r="B7" s="43">
        <v>1</v>
      </c>
      <c r="C7" s="48" t="s">
        <v>37</v>
      </c>
      <c r="D7" s="45">
        <v>1</v>
      </c>
      <c r="E7" s="46" t="s">
        <v>23</v>
      </c>
      <c r="F7" s="47" t="s">
        <v>38</v>
      </c>
      <c r="G7" s="71"/>
      <c r="H7" s="72" t="s">
        <v>39</v>
      </c>
      <c r="I7" s="48" t="s">
        <v>35</v>
      </c>
      <c r="J7" s="49" t="s">
        <v>29</v>
      </c>
      <c r="K7" s="50" t="s">
        <v>31</v>
      </c>
      <c r="L7" s="44" t="s">
        <v>32</v>
      </c>
      <c r="M7" s="44" t="s">
        <v>33</v>
      </c>
      <c r="N7" s="51">
        <v>28</v>
      </c>
      <c r="O7" s="52">
        <f>D7*P7</f>
        <v>43000</v>
      </c>
      <c r="P7" s="53">
        <v>43000</v>
      </c>
      <c r="Q7" s="70"/>
      <c r="R7" s="54">
        <f>D7*Q7</f>
        <v>0</v>
      </c>
      <c r="S7" s="55" t="str">
        <f t="shared" ref="S7" si="0">IF(ISNUMBER(Q7), IF(Q7&gt;P7,"NEVYHOVUJE","VYHOVUJE")," ")</f>
        <v xml:space="preserve"> </v>
      </c>
      <c r="T7" s="48" t="s">
        <v>36</v>
      </c>
      <c r="U7" s="46" t="s">
        <v>12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M8" s="5"/>
      <c r="N8" s="5"/>
      <c r="O8" s="5"/>
      <c r="R8" s="39"/>
    </row>
    <row r="9" spans="1:21" ht="49.5" customHeight="1" thickTop="1" thickBot="1" x14ac:dyDescent="0.3">
      <c r="B9" s="65" t="s">
        <v>26</v>
      </c>
      <c r="C9" s="66"/>
      <c r="D9" s="66"/>
      <c r="E9" s="66"/>
      <c r="F9" s="66"/>
      <c r="G9" s="66"/>
      <c r="H9" s="56"/>
      <c r="I9" s="27"/>
      <c r="J9" s="27"/>
      <c r="K9" s="27"/>
      <c r="L9" s="8"/>
      <c r="M9" s="8"/>
      <c r="N9" s="28"/>
      <c r="O9" s="28"/>
      <c r="P9" s="29" t="s">
        <v>10</v>
      </c>
      <c r="Q9" s="67" t="s">
        <v>11</v>
      </c>
      <c r="R9" s="68"/>
      <c r="S9" s="69"/>
      <c r="T9" s="22"/>
      <c r="U9" s="30"/>
    </row>
    <row r="10" spans="1:21" ht="53.25" customHeight="1" thickTop="1" thickBot="1" x14ac:dyDescent="0.3">
      <c r="B10" s="62" t="s">
        <v>24</v>
      </c>
      <c r="C10" s="62"/>
      <c r="D10" s="62"/>
      <c r="E10" s="62"/>
      <c r="F10" s="62"/>
      <c r="G10" s="62"/>
      <c r="H10" s="62"/>
      <c r="I10" s="31"/>
      <c r="L10" s="12"/>
      <c r="M10" s="12"/>
      <c r="N10" s="32"/>
      <c r="O10" s="32"/>
      <c r="P10" s="33">
        <f>SUM(O7:O7)</f>
        <v>43000</v>
      </c>
      <c r="Q10" s="58">
        <f>SUM(R7:R7)</f>
        <v>0</v>
      </c>
      <c r="R10" s="59"/>
      <c r="S10" s="60"/>
    </row>
    <row r="11" spans="1:21" ht="15.75" thickTop="1" x14ac:dyDescent="0.25">
      <c r="B11" s="61" t="s">
        <v>25</v>
      </c>
      <c r="C11" s="61"/>
      <c r="D11" s="61"/>
      <c r="E11" s="61"/>
      <c r="F11" s="61"/>
    </row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VoiMy5CkQux2CdpHO6ZTTvaCDYmvli5+GG+U6Oa9Y9bRQVUpX98Khm0RspoLLpKWkFrHe5yZwbKpJcA3wzQL2A==" saltValue="XGiZTtBytTDC0NdotjBASw==" spinCount="100000" sheet="1" objects="1" scenarios="1"/>
  <mergeCells count="6">
    <mergeCell ref="Q10:S10"/>
    <mergeCell ref="B11:F11"/>
    <mergeCell ref="B10:H10"/>
    <mergeCell ref="B1:D1"/>
    <mergeCell ref="B9:G9"/>
    <mergeCell ref="Q9:S9"/>
  </mergeCells>
  <conditionalFormatting sqref="S7">
    <cfRule type="cellIs" dxfId="6" priority="64" operator="equal">
      <formula>"VYHOVUJE"</formula>
    </cfRule>
  </conditionalFormatting>
  <conditionalFormatting sqref="S7">
    <cfRule type="cellIs" dxfId="5" priority="63" operator="equal">
      <formula>"NEVYHOVUJE"</formula>
    </cfRule>
  </conditionalFormatting>
  <conditionalFormatting sqref="G7:H7 Q7">
    <cfRule type="containsBlanks" dxfId="4" priority="44">
      <formula>LEN(TRIM(G7))=0</formula>
    </cfRule>
  </conditionalFormatting>
  <conditionalFormatting sqref="G7:H7 Q7">
    <cfRule type="notContainsBlanks" dxfId="3" priority="42">
      <formula>LEN(TRIM(G7))&gt;0</formula>
    </cfRule>
  </conditionalFormatting>
  <conditionalFormatting sqref="G7:H7 Q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2022-10-04T08:18:52Z</cp:lastPrinted>
  <dcterms:created xsi:type="dcterms:W3CDTF">2014-03-05T12:43:32Z</dcterms:created>
  <dcterms:modified xsi:type="dcterms:W3CDTF">2022-10-31T13:07:51Z</dcterms:modified>
</cp:coreProperties>
</file>